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20" windowWidth="14628" windowHeight="8376" tabRatio="686" activeTab="0"/>
  </bookViews>
  <sheets>
    <sheet name="Resultado SEC Grupo 2019" sheetId="1" r:id="rId1"/>
  </sheets>
  <externalReferences>
    <externalReference r:id="rId4"/>
  </externalReferences>
  <definedNames>
    <definedName name="_xlfn.IFERROR" hidden="1">#NAME?</definedName>
    <definedName name="A2.1.F.1.1.A1">#REF!</definedName>
    <definedName name="A2.1.F.1.2.1">#REF!</definedName>
    <definedName name="A2.1.F.1.2.2">#REF!</definedName>
    <definedName name="A2.1.F.1.2.3">#REF!</definedName>
    <definedName name="A2.1.F.1.2.A2">#REF!</definedName>
    <definedName name="A2.1.F.1.2.B1">#REF!</definedName>
    <definedName name="A2.1.F.1.2.B2">#REF!</definedName>
    <definedName name="A2.1.F.1.2.B3">#REF!</definedName>
    <definedName name="a2.1.f1.2.1">#REF!</definedName>
    <definedName name="a2.1.f1.2.3">#REF!</definedName>
    <definedName name="a2.1.f1.2.a2">#REF!</definedName>
    <definedName name="a2.1.f1.2.b2">#REF!</definedName>
    <definedName name="F.1.1.A1">#REF!</definedName>
    <definedName name="F.1.2.1">#REF!</definedName>
    <definedName name="F.1.2.2">#REF!</definedName>
    <definedName name="F.1.2.3">#REF!</definedName>
    <definedName name="f.1.2.A2">#REF!</definedName>
    <definedName name="f.1.2.B1">#REF!</definedName>
    <definedName name="F.1.2.B2">#REF!</definedName>
    <definedName name="F.1.2.B3">#REF!</definedName>
    <definedName name="F.4.1.">#REF!</definedName>
  </definedNames>
  <calcPr fullCalcOnLoad="1"/>
</workbook>
</file>

<file path=xl/sharedStrings.xml><?xml version="1.0" encoding="utf-8"?>
<sst xmlns="http://schemas.openxmlformats.org/spreadsheetml/2006/main" count="51" uniqueCount="38">
  <si>
    <t>Kabia</t>
  </si>
  <si>
    <t>GHK SA</t>
  </si>
  <si>
    <t>F.Mintzola</t>
  </si>
  <si>
    <t>F.Kirolgi</t>
  </si>
  <si>
    <t>F.Gipuzkoako Parketxe Sarea</t>
  </si>
  <si>
    <t>Defizita edo superabita, Kontuen Europako Sistemaren arabera kalkulatua / Déficit o superávit calculado conforme a las normas del Sistema Europeo de Cuentas</t>
  </si>
  <si>
    <t>Sarrera ez-finantzarioak (1etik 7ra arteko kapituluak) / 
Ingresos No financieros (capítulos 1 a 7)</t>
  </si>
  <si>
    <t>Gastu ez-finantzarioak (1etik 7ra arteko kapituluak) /
Gastos no financieros (capítulos 1 a 7)</t>
  </si>
  <si>
    <t>Eragiketa ez-finantzarioen saldoa /
Saldo de operaciones no financieras</t>
  </si>
  <si>
    <t>3. kapituluko sarreren bilketagatik egin beharreko doikuntza /
Ajuste por recaudación ingresos Capítulo 3</t>
  </si>
  <si>
    <t>Ekitaldian egindako gastuak, aurrekontuan aplikatu gabeak /
Gastos realizados en el ejercicio pendientes de aplicar a presupuesto</t>
  </si>
  <si>
    <t>Ordainketa geroratuta egindako eskurapenak /
Adquisiciones con pago aplazado</t>
  </si>
  <si>
    <t>Entitatearen aurrekontuetako doikuntzak, guztira /
Total de ajustes a Presupuestos de la Entidad</t>
  </si>
  <si>
    <t>KESaren araberako emaitza (Kontabilitate Nazionala) / 
Resultado SEC (Contabilidad Nacional)</t>
  </si>
  <si>
    <t>Barruko eragiketen emaitzak /
Ajustes por operaciones internas</t>
  </si>
  <si>
    <t>Finantzaketa ahalmena / beharra /
Capacidad / Necesidad de Financiación</t>
  </si>
  <si>
    <t xml:space="preserve">Kontzeptu / Concepto </t>
  </si>
  <si>
    <t>GFA / DFG</t>
  </si>
  <si>
    <t>Subtotala /
Subtotal</t>
  </si>
  <si>
    <t>Hondakinen partzuergoa /
Consorcio Residuos</t>
  </si>
  <si>
    <t>GFAren taldea / 
Grupo DFG</t>
  </si>
  <si>
    <t>F.Ekain</t>
  </si>
  <si>
    <t>Ziur Fundazioa</t>
  </si>
  <si>
    <t>F.Uliazpi</t>
  </si>
  <si>
    <t>IZFE SA</t>
  </si>
  <si>
    <t>Gipuzkoako Garraioaren Lurralde Agint.P/C.Auto-ridad Territorial Transp.Gipuzkoa</t>
  </si>
  <si>
    <t>Ur kontsorzioa / 
Consorcio Aguas</t>
  </si>
  <si>
    <t>Bic Gipuzkoa Berrilan SA</t>
  </si>
  <si>
    <t>Berroeta Aldamar SL</t>
  </si>
  <si>
    <t>Seed Gipuzkoa SCR SA</t>
  </si>
  <si>
    <t>Ortzibia SL</t>
  </si>
  <si>
    <t xml:space="preserve">Fundación Adinberri fundazioa
</t>
  </si>
  <si>
    <t>Gipuzkoako Aldaketa Klimatikoaren Fundazioa/Funda-ción Cambio Climático de Gipuzkoa</t>
  </si>
  <si>
    <t>Garaia Parque Tecnológico SCoop</t>
  </si>
  <si>
    <t xml:space="preserve">Finantzaketa ahalmena edo beharra. 2019ko ekitaldia. GFA taldea / Capacidad o necesidad de financiación. Ejercicio 2019. Grupo DFG </t>
  </si>
  <si>
    <t>Fundación Mundubira 500: Elkano Fundazioa</t>
  </si>
  <si>
    <t>Etorlur SA</t>
  </si>
  <si>
    <t>2019ko aurrekontu saldoari aplikatu beharreko doikuntzak (+/-) /
Ajustes a aplicar al saldo presupuestario 2019 (+/-)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</si>
</sst>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mmm\-yyyy"/>
    <numFmt numFmtId="190" formatCode="dd\-mm\-yy"/>
    <numFmt numFmtId="191" formatCode="dd/mm/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General_)"/>
    <numFmt numFmtId="197" formatCode="#,##0.00\ &quot;€&quot;"/>
    <numFmt numFmtId="198" formatCode="dd\-mm\-yyyy;@"/>
    <numFmt numFmtId="199" formatCode="0.000"/>
    <numFmt numFmtId="200" formatCode="0.0"/>
    <numFmt numFmtId="201" formatCode="0.0%"/>
    <numFmt numFmtId="202" formatCode="#,##0.00_);\-#,##0.00"/>
    <numFmt numFmtId="203" formatCode="[$-C0A]dddd\,\ dd&quot; de &quot;mmmm&quot; de &quot;yyyy"/>
    <numFmt numFmtId="204" formatCode="[$-40A]dddd\,\ dd&quot; de &quot;mmmm&quot; de &quot;yyyy"/>
    <numFmt numFmtId="205" formatCode="#,##0.000\ &quot;€&quot;;\-#,##0.000\ &quot;€&quot;"/>
    <numFmt numFmtId="206" formatCode="#,##0.0000\ &quot;€&quot;;\-#,##0.0000\ &quot;€&quot;"/>
    <numFmt numFmtId="207" formatCode="\ ###################"/>
    <numFmt numFmtId="208" formatCode="#,##0.00_ ;[Red]\-#,##0.00\ "/>
    <numFmt numFmtId="209" formatCode="#,##0.000_ ;[Red]\-#,##0.000\ "/>
    <numFmt numFmtId="210" formatCode="_(#,##0.00_);_(\-#,##0.00_)"/>
    <numFmt numFmtId="211" formatCode="#,##0.00;[Red]#,##0.00"/>
    <numFmt numFmtId="212" formatCode="&quot;Bai&quot;;&quot;Bai&quot;;&quot;Ez&quot;"/>
    <numFmt numFmtId="213" formatCode="&quot;Egiazkoa&quot;;&quot;Egiazkoa&quot;;&quot;Faltsua&quot;"/>
    <numFmt numFmtId="214" formatCode="&quot;Aktibatuta&quot;;&quot;Aktibatuta&quot;;&quot;Desaktibatuta&quot;"/>
    <numFmt numFmtId="215" formatCode="#,##0.00_ ;\-#,##0.00\ "/>
  </numFmts>
  <fonts count="38">
    <font>
      <sz val="10"/>
      <name val="Arial"/>
      <family val="0"/>
    </font>
    <font>
      <sz val="11"/>
      <color indexed="8"/>
      <name val="Segoe UI"/>
      <family val="2"/>
    </font>
    <font>
      <sz val="11"/>
      <color indexed="9"/>
      <name val="Segoe UI"/>
      <family val="2"/>
    </font>
    <font>
      <sz val="11"/>
      <color indexed="17"/>
      <name val="Segoe UI"/>
      <family val="2"/>
    </font>
    <font>
      <b/>
      <sz val="11"/>
      <color indexed="52"/>
      <name val="Segoe UI"/>
      <family val="2"/>
    </font>
    <font>
      <b/>
      <sz val="11"/>
      <color indexed="9"/>
      <name val="Segoe UI"/>
      <family val="2"/>
    </font>
    <font>
      <sz val="11"/>
      <color indexed="52"/>
      <name val="Segoe UI"/>
      <family val="2"/>
    </font>
    <font>
      <b/>
      <sz val="11"/>
      <color indexed="56"/>
      <name val="Segoe UI"/>
      <family val="2"/>
    </font>
    <font>
      <sz val="11"/>
      <color indexed="62"/>
      <name val="Segoe UI"/>
      <family val="2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20"/>
      <name val="Segoe UI"/>
      <family val="2"/>
    </font>
    <font>
      <sz val="11"/>
      <color indexed="60"/>
      <name val="Segoe UI"/>
      <family val="2"/>
    </font>
    <font>
      <b/>
      <sz val="11"/>
      <color indexed="63"/>
      <name val="Segoe UI"/>
      <family val="2"/>
    </font>
    <font>
      <sz val="11"/>
      <color indexed="10"/>
      <name val="Segoe UI"/>
      <family val="2"/>
    </font>
    <font>
      <i/>
      <sz val="11"/>
      <color indexed="2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8"/>
      <name val="Segoe U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1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32" fillId="19" borderId="4" applyNumberFormat="0" applyAlignment="0" applyProtection="0"/>
    <xf numFmtId="0" fontId="18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8" fillId="7" borderId="1" applyNumberFormat="0" applyAlignment="0" applyProtection="0"/>
    <xf numFmtId="0" fontId="33" fillId="0" borderId="6" applyNumberFormat="0" applyFill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4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27" borderId="8" applyNumberFormat="0" applyFont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14" fillId="17" borderId="10" applyNumberFormat="0" applyAlignment="0" applyProtection="0"/>
    <xf numFmtId="0" fontId="36" fillId="29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 indent="1"/>
    </xf>
    <xf numFmtId="0" fontId="23" fillId="0" borderId="16" xfId="0" applyFont="1" applyBorder="1" applyAlignment="1">
      <alignment horizontal="left" vertical="center" wrapText="1" indent="1"/>
    </xf>
    <xf numFmtId="0" fontId="22" fillId="0" borderId="14" xfId="0" applyFont="1" applyBorder="1" applyAlignment="1">
      <alignment horizontal="left" vertical="center" wrapText="1" indent="1"/>
    </xf>
    <xf numFmtId="0" fontId="22" fillId="0" borderId="17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2" fillId="0" borderId="14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right" vertical="center" indent="1"/>
    </xf>
    <xf numFmtId="4" fontId="23" fillId="0" borderId="15" xfId="0" applyNumberFormat="1" applyFont="1" applyBorder="1" applyAlignment="1">
      <alignment horizontal="right" vertical="center" indent="1"/>
    </xf>
    <xf numFmtId="4" fontId="23" fillId="0" borderId="16" xfId="0" applyNumberFormat="1" applyFont="1" applyBorder="1" applyAlignment="1">
      <alignment horizontal="right" vertical="center" indent="1"/>
    </xf>
    <xf numFmtId="4" fontId="23" fillId="0" borderId="20" xfId="0" applyNumberFormat="1" applyFont="1" applyBorder="1" applyAlignment="1">
      <alignment horizontal="right" vertical="center" indent="1"/>
    </xf>
    <xf numFmtId="4" fontId="23" fillId="0" borderId="21" xfId="0" applyNumberFormat="1" applyFont="1" applyBorder="1" applyAlignment="1">
      <alignment horizontal="right" vertical="center" indent="1"/>
    </xf>
    <xf numFmtId="4" fontId="22" fillId="0" borderId="14" xfId="0" applyNumberFormat="1" applyFont="1" applyBorder="1" applyAlignment="1">
      <alignment horizontal="right" vertical="center" indent="1"/>
    </xf>
    <xf numFmtId="4" fontId="23" fillId="0" borderId="14" xfId="0" applyNumberFormat="1" applyFont="1" applyBorder="1" applyAlignment="1">
      <alignment horizontal="right" vertical="center" indent="1"/>
    </xf>
    <xf numFmtId="0" fontId="22" fillId="0" borderId="15" xfId="0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right" vertical="center" indent="1"/>
    </xf>
    <xf numFmtId="4" fontId="23" fillId="0" borderId="16" xfId="0" applyNumberFormat="1" applyFont="1" applyFill="1" applyBorder="1" applyAlignment="1">
      <alignment horizontal="right" vertical="center" indent="1"/>
    </xf>
    <xf numFmtId="4" fontId="22" fillId="0" borderId="14" xfId="0" applyNumberFormat="1" applyFont="1" applyFill="1" applyBorder="1" applyAlignment="1">
      <alignment horizontal="right" vertical="center" indent="1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giaztapen-gelaxk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ekatutako gelaxka" xfId="48"/>
    <cellStyle name="Euro" xfId="49"/>
    <cellStyle name="Euro 2" xfId="50"/>
    <cellStyle name="Hyperlink" xfId="51"/>
    <cellStyle name="Followed Hyperlink" xfId="52"/>
    <cellStyle name="Incorrecto" xfId="53"/>
    <cellStyle name="Kalkulua" xfId="54"/>
    <cellStyle name="Comma" xfId="55"/>
    <cellStyle name="Comma [0]" xfId="56"/>
    <cellStyle name="Currency" xfId="57"/>
    <cellStyle name="Currency [0]" xfId="58"/>
    <cellStyle name="Neutral" xfId="59"/>
    <cellStyle name="Neutroa" xfId="60"/>
    <cellStyle name="Normal 2" xfId="61"/>
    <cellStyle name="Normal 3" xfId="62"/>
    <cellStyle name="Normal 4" xfId="63"/>
    <cellStyle name="Normal 5" xfId="64"/>
    <cellStyle name="Notas" xfId="65"/>
    <cellStyle name="Oharra" xfId="66"/>
    <cellStyle name="Percent" xfId="67"/>
    <cellStyle name="Salida" xfId="68"/>
    <cellStyle name="Sarrera" xfId="69"/>
    <cellStyle name="Texto de advertencia" xfId="70"/>
    <cellStyle name="Texto explicativo" xfId="71"/>
    <cellStyle name="Título" xfId="72"/>
    <cellStyle name="Título 2" xfId="73"/>
    <cellStyle name="Título 3" xfId="74"/>
    <cellStyle name="Titulua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HAOSEM\Configuraci&#243;n%20local\Archivos%20temporales%20de%20Internet\OLK84\Formularios%20Contabil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.1.2.B1"/>
      <sheetName val="F.1.2.B2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PageLayoutView="0" workbookViewId="0" topLeftCell="A4">
      <selection activeCell="A1" sqref="A1:N30"/>
    </sheetView>
  </sheetViews>
  <sheetFormatPr defaultColWidth="11.421875" defaultRowHeight="12.75"/>
  <cols>
    <col min="1" max="1" width="57.28125" style="1" customWidth="1"/>
    <col min="2" max="2" width="18.7109375" style="1" customWidth="1"/>
    <col min="3" max="12" width="14.7109375" style="1" customWidth="1"/>
    <col min="13" max="13" width="17.7109375" style="1" customWidth="1"/>
    <col min="14" max="14" width="16.421875" style="1" customWidth="1"/>
    <col min="15" max="16384" width="11.421875" style="1" customWidth="1"/>
  </cols>
  <sheetData>
    <row r="1" spans="1:14" ht="18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customHeight="1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12.75" customHeight="1">
      <c r="A3" s="2"/>
    </row>
    <row r="4" spans="1:14" ht="70.5" customHeight="1">
      <c r="A4" s="3" t="s">
        <v>16</v>
      </c>
      <c r="B4" s="4" t="s">
        <v>17</v>
      </c>
      <c r="C4" s="4" t="s">
        <v>23</v>
      </c>
      <c r="D4" s="4" t="s">
        <v>0</v>
      </c>
      <c r="E4" s="4" t="s">
        <v>36</v>
      </c>
      <c r="F4" s="4" t="s">
        <v>24</v>
      </c>
      <c r="G4" s="23" t="s">
        <v>26</v>
      </c>
      <c r="H4" s="4" t="s">
        <v>19</v>
      </c>
      <c r="I4" s="4" t="s">
        <v>25</v>
      </c>
      <c r="J4" s="5" t="s">
        <v>1</v>
      </c>
      <c r="K4" s="15" t="s">
        <v>2</v>
      </c>
      <c r="L4" s="15" t="s">
        <v>3</v>
      </c>
      <c r="M4" s="15" t="s">
        <v>4</v>
      </c>
      <c r="N4" s="5" t="s">
        <v>18</v>
      </c>
    </row>
    <row r="5" spans="1:14" ht="30" customHeight="1">
      <c r="A5" s="6" t="s">
        <v>6</v>
      </c>
      <c r="B5" s="16">
        <v>5179652126.77</v>
      </c>
      <c r="C5" s="17">
        <v>19417983.1</v>
      </c>
      <c r="D5" s="18">
        <v>38071353.56</v>
      </c>
      <c r="E5" s="17">
        <v>920640.68</v>
      </c>
      <c r="F5" s="16">
        <v>29076512.98</v>
      </c>
      <c r="G5" s="17">
        <v>7857020.29</v>
      </c>
      <c r="H5" s="17">
        <v>35394417.82</v>
      </c>
      <c r="I5" s="17">
        <v>3380257.21</v>
      </c>
      <c r="J5" s="16">
        <v>29704046</v>
      </c>
      <c r="K5" s="17">
        <v>245460.18</v>
      </c>
      <c r="L5" s="17">
        <v>3356169.58</v>
      </c>
      <c r="M5" s="17">
        <v>691089.26</v>
      </c>
      <c r="N5" s="16">
        <f>SUM(A5:M5)</f>
        <v>5347767077.430001</v>
      </c>
    </row>
    <row r="6" spans="1:14" ht="30" customHeight="1">
      <c r="A6" s="7" t="s">
        <v>7</v>
      </c>
      <c r="B6" s="19">
        <v>5099884647.22</v>
      </c>
      <c r="C6" s="18">
        <v>19072559.3</v>
      </c>
      <c r="D6" s="18">
        <v>36736068.14</v>
      </c>
      <c r="E6" s="18">
        <v>894474.71</v>
      </c>
      <c r="F6" s="20">
        <v>29040917</v>
      </c>
      <c r="G6" s="18">
        <v>3652341.62</v>
      </c>
      <c r="H6" s="18">
        <v>26972686</v>
      </c>
      <c r="I6" s="18">
        <v>3454656.15</v>
      </c>
      <c r="J6" s="19">
        <v>28216427</v>
      </c>
      <c r="K6" s="18">
        <v>241602.59</v>
      </c>
      <c r="L6" s="18">
        <v>3356169.58</v>
      </c>
      <c r="M6" s="18">
        <v>767759.38</v>
      </c>
      <c r="N6" s="19">
        <f>SUM(A6:M6)</f>
        <v>5252290308.690001</v>
      </c>
    </row>
    <row r="7" spans="1:14" ht="30" customHeight="1">
      <c r="A7" s="8" t="s">
        <v>8</v>
      </c>
      <c r="B7" s="21">
        <f aca="true" t="shared" si="0" ref="B7:H7">B5-B6</f>
        <v>79767479.55000019</v>
      </c>
      <c r="C7" s="21">
        <f t="shared" si="0"/>
        <v>345423.80000000075</v>
      </c>
      <c r="D7" s="21">
        <f t="shared" si="0"/>
        <v>1335285.4200000018</v>
      </c>
      <c r="E7" s="21">
        <f t="shared" si="0"/>
        <v>26165.97000000009</v>
      </c>
      <c r="F7" s="21">
        <f t="shared" si="0"/>
        <v>35595.98000000045</v>
      </c>
      <c r="G7" s="21">
        <f t="shared" si="0"/>
        <v>4204678.67</v>
      </c>
      <c r="H7" s="21">
        <f t="shared" si="0"/>
        <v>8421731.82</v>
      </c>
      <c r="I7" s="21">
        <f aca="true" t="shared" si="1" ref="I7:N7">I5-I6</f>
        <v>-74398.93999999994</v>
      </c>
      <c r="J7" s="21">
        <f t="shared" si="1"/>
        <v>1487619</v>
      </c>
      <c r="K7" s="21">
        <f t="shared" si="1"/>
        <v>3857.5899999999965</v>
      </c>
      <c r="L7" s="21">
        <f t="shared" si="1"/>
        <v>0</v>
      </c>
      <c r="M7" s="21">
        <f t="shared" si="1"/>
        <v>-76670.12</v>
      </c>
      <c r="N7" s="21">
        <f t="shared" si="1"/>
        <v>95476768.74000072</v>
      </c>
    </row>
    <row r="8" spans="1:14" ht="30" customHeight="1">
      <c r="A8" s="9" t="s">
        <v>37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30" customHeight="1">
      <c r="A9" s="10" t="s">
        <v>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>
        <f>SUM(A9:M9)</f>
        <v>0</v>
      </c>
    </row>
    <row r="10" spans="1:14" ht="30" customHeight="1">
      <c r="A10" s="10" t="s">
        <v>10</v>
      </c>
      <c r="B10" s="18">
        <v>421140.91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>
        <f>SUM(A10:M10)</f>
        <v>421140.91</v>
      </c>
    </row>
    <row r="11" spans="1:14" ht="30" customHeight="1">
      <c r="A11" s="10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>
        <f>SUM(A11:M11)</f>
        <v>0</v>
      </c>
    </row>
    <row r="12" spans="1:14" ht="30" customHeight="1">
      <c r="A12" s="11" t="s">
        <v>12</v>
      </c>
      <c r="B12" s="21">
        <f aca="true" t="shared" si="2" ref="B12:H12">SUM(B9:B11)</f>
        <v>421140.91</v>
      </c>
      <c r="C12" s="21">
        <f t="shared" si="2"/>
        <v>0</v>
      </c>
      <c r="D12" s="21">
        <f t="shared" si="2"/>
        <v>0</v>
      </c>
      <c r="E12" s="21">
        <f t="shared" si="2"/>
        <v>0</v>
      </c>
      <c r="F12" s="21">
        <f t="shared" si="2"/>
        <v>0</v>
      </c>
      <c r="G12" s="21">
        <f t="shared" si="2"/>
        <v>0</v>
      </c>
      <c r="H12" s="21">
        <f t="shared" si="2"/>
        <v>0</v>
      </c>
      <c r="I12" s="21">
        <f aca="true" t="shared" si="3" ref="I12:N12">SUM(I9:I11)</f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421140.91</v>
      </c>
    </row>
    <row r="13" spans="1:14" ht="30" customHeight="1">
      <c r="A13" s="11" t="s">
        <v>13</v>
      </c>
      <c r="B13" s="21">
        <f aca="true" t="shared" si="4" ref="B13:H13">B7+B12</f>
        <v>80188620.46000019</v>
      </c>
      <c r="C13" s="21">
        <f t="shared" si="4"/>
        <v>345423.80000000075</v>
      </c>
      <c r="D13" s="21">
        <f t="shared" si="4"/>
        <v>1335285.4200000018</v>
      </c>
      <c r="E13" s="21">
        <f t="shared" si="4"/>
        <v>26165.97000000009</v>
      </c>
      <c r="F13" s="21">
        <f t="shared" si="4"/>
        <v>35595.98000000045</v>
      </c>
      <c r="G13" s="21">
        <f t="shared" si="4"/>
        <v>4204678.67</v>
      </c>
      <c r="H13" s="21">
        <f t="shared" si="4"/>
        <v>8421731.82</v>
      </c>
      <c r="I13" s="21">
        <f>I7+I12</f>
        <v>-74398.93999999994</v>
      </c>
      <c r="J13" s="21">
        <f>J7+J12</f>
        <v>1487619</v>
      </c>
      <c r="K13" s="21">
        <f>K7+K12</f>
        <v>3857.5899999999965</v>
      </c>
      <c r="L13" s="21">
        <f>L7+L12</f>
        <v>0</v>
      </c>
      <c r="M13" s="21">
        <f>M7+M12</f>
        <v>-76670.12</v>
      </c>
      <c r="N13" s="21">
        <f>SUM(A13:M13)</f>
        <v>95897909.65000018</v>
      </c>
    </row>
    <row r="14" spans="1:14" ht="30" customHeight="1">
      <c r="A14" s="8" t="s">
        <v>14</v>
      </c>
      <c r="B14" s="21"/>
      <c r="C14" s="21"/>
      <c r="D14" s="21"/>
      <c r="E14" s="22"/>
      <c r="F14" s="22"/>
      <c r="G14" s="21"/>
      <c r="H14" s="21"/>
      <c r="I14" s="21"/>
      <c r="J14" s="21"/>
      <c r="K14" s="21"/>
      <c r="L14" s="21"/>
      <c r="M14" s="21"/>
      <c r="N14" s="21">
        <f>SUM(A14:M14)</f>
        <v>0</v>
      </c>
    </row>
    <row r="15" spans="1:14" ht="30" customHeight="1">
      <c r="A15" s="8" t="s">
        <v>15</v>
      </c>
      <c r="B15" s="21">
        <f aca="true" t="shared" si="5" ref="B15:H15">B13+B14</f>
        <v>80188620.46000019</v>
      </c>
      <c r="C15" s="21">
        <f t="shared" si="5"/>
        <v>345423.80000000075</v>
      </c>
      <c r="D15" s="21">
        <f t="shared" si="5"/>
        <v>1335285.4200000018</v>
      </c>
      <c r="E15" s="21">
        <f t="shared" si="5"/>
        <v>26165.97000000009</v>
      </c>
      <c r="F15" s="21">
        <f t="shared" si="5"/>
        <v>35595.98000000045</v>
      </c>
      <c r="G15" s="21">
        <f t="shared" si="5"/>
        <v>4204678.67</v>
      </c>
      <c r="H15" s="21">
        <f t="shared" si="5"/>
        <v>8421731.82</v>
      </c>
      <c r="I15" s="21">
        <f aca="true" t="shared" si="6" ref="I15:N15">I13+I14</f>
        <v>-74398.93999999994</v>
      </c>
      <c r="J15" s="21">
        <f t="shared" si="6"/>
        <v>1487619</v>
      </c>
      <c r="K15" s="21">
        <f t="shared" si="6"/>
        <v>3857.5899999999965</v>
      </c>
      <c r="L15" s="21">
        <f t="shared" si="6"/>
        <v>0</v>
      </c>
      <c r="M15" s="21">
        <f t="shared" si="6"/>
        <v>-76670.12</v>
      </c>
      <c r="N15" s="21">
        <f t="shared" si="6"/>
        <v>95897909.65000018</v>
      </c>
    </row>
    <row r="16" spans="1:14" ht="16.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6.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ht="16.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5" ht="83.25" customHeight="1">
      <c r="A19" s="3" t="s">
        <v>16</v>
      </c>
      <c r="B19" s="15" t="s">
        <v>18</v>
      </c>
      <c r="C19" s="15" t="s">
        <v>27</v>
      </c>
      <c r="D19" s="15" t="s">
        <v>28</v>
      </c>
      <c r="E19" s="15" t="s">
        <v>29</v>
      </c>
      <c r="F19" s="15" t="s">
        <v>30</v>
      </c>
      <c r="G19" s="24" t="s">
        <v>33</v>
      </c>
      <c r="H19" s="15" t="s">
        <v>21</v>
      </c>
      <c r="I19" s="24" t="s">
        <v>31</v>
      </c>
      <c r="J19" s="24" t="s">
        <v>32</v>
      </c>
      <c r="K19" s="24" t="s">
        <v>22</v>
      </c>
      <c r="L19" s="24" t="s">
        <v>35</v>
      </c>
      <c r="M19" s="15" t="s">
        <v>20</v>
      </c>
      <c r="N19" s="13"/>
      <c r="O19" s="13"/>
    </row>
    <row r="20" spans="1:15" ht="30" customHeight="1">
      <c r="A20" s="6" t="s">
        <v>6</v>
      </c>
      <c r="B20" s="17">
        <f>N5</f>
        <v>5347767077.430001</v>
      </c>
      <c r="C20" s="17">
        <v>2651566.14</v>
      </c>
      <c r="D20" s="17">
        <v>530585</v>
      </c>
      <c r="E20" s="17">
        <v>150400</v>
      </c>
      <c r="F20" s="17">
        <v>105000</v>
      </c>
      <c r="G20" s="17">
        <v>0.02</v>
      </c>
      <c r="H20" s="17">
        <v>400000</v>
      </c>
      <c r="I20" s="25">
        <v>1038052.68</v>
      </c>
      <c r="J20" s="25">
        <v>587632.72</v>
      </c>
      <c r="K20" s="25">
        <v>854087</v>
      </c>
      <c r="L20" s="25">
        <v>0.01</v>
      </c>
      <c r="M20" s="25">
        <f>SUM(A20:L20)</f>
        <v>5354084401.000003</v>
      </c>
      <c r="N20" s="13"/>
      <c r="O20" s="13"/>
    </row>
    <row r="21" spans="1:15" ht="30" customHeight="1">
      <c r="A21" s="7" t="s">
        <v>7</v>
      </c>
      <c r="B21" s="18">
        <f>N6</f>
        <v>5252290308.690001</v>
      </c>
      <c r="C21" s="18">
        <v>2398977.42</v>
      </c>
      <c r="D21" s="18">
        <v>528377.95</v>
      </c>
      <c r="E21" s="18">
        <v>32490.7</v>
      </c>
      <c r="F21" s="18">
        <v>112336.56</v>
      </c>
      <c r="G21" s="18">
        <v>0.01</v>
      </c>
      <c r="H21" s="20">
        <v>384886.34</v>
      </c>
      <c r="I21" s="26">
        <v>1046052.68</v>
      </c>
      <c r="J21" s="26">
        <v>722116.25</v>
      </c>
      <c r="K21" s="26">
        <v>812729.8</v>
      </c>
      <c r="L21" s="26">
        <v>0.01</v>
      </c>
      <c r="M21" s="26">
        <f>SUM(A21:L21)</f>
        <v>5258328276.410002</v>
      </c>
      <c r="N21" s="13"/>
      <c r="O21" s="13"/>
    </row>
    <row r="22" spans="1:15" ht="30" customHeight="1">
      <c r="A22" s="8" t="s">
        <v>8</v>
      </c>
      <c r="B22" s="21">
        <f>B20-B21</f>
        <v>95476768.74000072</v>
      </c>
      <c r="C22" s="21">
        <f aca="true" t="shared" si="7" ref="C22:H22">C20-C21</f>
        <v>252588.7200000002</v>
      </c>
      <c r="D22" s="21">
        <f t="shared" si="7"/>
        <v>2207.0500000000466</v>
      </c>
      <c r="E22" s="21">
        <f t="shared" si="7"/>
        <v>117909.3</v>
      </c>
      <c r="F22" s="21">
        <f t="shared" si="7"/>
        <v>-7336.559999999998</v>
      </c>
      <c r="G22" s="21">
        <f t="shared" si="7"/>
        <v>0.01</v>
      </c>
      <c r="H22" s="21">
        <f t="shared" si="7"/>
        <v>15113.659999999974</v>
      </c>
      <c r="I22" s="27">
        <f>I20-I21</f>
        <v>-8000</v>
      </c>
      <c r="J22" s="27">
        <f>J20-J21</f>
        <v>-134483.53000000003</v>
      </c>
      <c r="K22" s="27">
        <f>K20-K21</f>
        <v>41357.19999999995</v>
      </c>
      <c r="L22" s="27">
        <f>L20-L21</f>
        <v>0</v>
      </c>
      <c r="M22" s="22">
        <f>SUM(A22:L22)</f>
        <v>95756124.59000072</v>
      </c>
      <c r="N22" s="13"/>
      <c r="O22" s="13"/>
    </row>
    <row r="23" spans="1:15" ht="30" customHeight="1">
      <c r="A23" s="9" t="s">
        <v>37</v>
      </c>
      <c r="B23" s="18"/>
      <c r="C23" s="18"/>
      <c r="D23" s="18"/>
      <c r="E23" s="18"/>
      <c r="F23" s="18"/>
      <c r="G23" s="18"/>
      <c r="H23" s="18"/>
      <c r="I23" s="26"/>
      <c r="J23" s="26"/>
      <c r="K23" s="26"/>
      <c r="L23" s="26"/>
      <c r="M23" s="18"/>
      <c r="N23" s="13"/>
      <c r="O23" s="13"/>
    </row>
    <row r="24" spans="1:15" ht="30" customHeight="1">
      <c r="A24" s="10" t="s">
        <v>9</v>
      </c>
      <c r="B24" s="18">
        <f>N9</f>
        <v>0</v>
      </c>
      <c r="C24" s="18"/>
      <c r="D24" s="18"/>
      <c r="E24" s="18"/>
      <c r="F24" s="18"/>
      <c r="G24" s="18"/>
      <c r="H24" s="18"/>
      <c r="I24" s="26"/>
      <c r="J24" s="26"/>
      <c r="K24" s="26"/>
      <c r="L24" s="26"/>
      <c r="M24" s="18">
        <f>SUM(A24:L24)</f>
        <v>0</v>
      </c>
      <c r="N24" s="13"/>
      <c r="O24" s="13"/>
    </row>
    <row r="25" spans="1:15" ht="30" customHeight="1">
      <c r="A25" s="10" t="s">
        <v>10</v>
      </c>
      <c r="B25" s="18">
        <f>N10</f>
        <v>421140.91</v>
      </c>
      <c r="C25" s="18"/>
      <c r="D25" s="18"/>
      <c r="E25" s="18"/>
      <c r="F25" s="18"/>
      <c r="G25" s="18"/>
      <c r="H25" s="18"/>
      <c r="I25" s="26"/>
      <c r="J25" s="26"/>
      <c r="K25" s="26"/>
      <c r="L25" s="26"/>
      <c r="M25" s="18">
        <f>SUM(A25:L25)</f>
        <v>421140.91</v>
      </c>
      <c r="N25" s="13"/>
      <c r="O25" s="13"/>
    </row>
    <row r="26" spans="1:15" ht="30" customHeight="1">
      <c r="A26" s="10" t="s">
        <v>11</v>
      </c>
      <c r="B26" s="18">
        <f>N11</f>
        <v>0</v>
      </c>
      <c r="C26" s="18"/>
      <c r="D26" s="18"/>
      <c r="E26" s="18"/>
      <c r="F26" s="18"/>
      <c r="G26" s="18"/>
      <c r="H26" s="18"/>
      <c r="I26" s="26"/>
      <c r="J26" s="26"/>
      <c r="K26" s="26"/>
      <c r="L26" s="26"/>
      <c r="M26" s="18">
        <f>SUM(A26:L26)</f>
        <v>0</v>
      </c>
      <c r="N26" s="13"/>
      <c r="O26" s="13"/>
    </row>
    <row r="27" spans="1:15" ht="30" customHeight="1">
      <c r="A27" s="11" t="s">
        <v>12</v>
      </c>
      <c r="B27" s="21">
        <f>SUM(B24:B26)</f>
        <v>421140.91</v>
      </c>
      <c r="C27" s="21">
        <f aca="true" t="shared" si="8" ref="C27:L27">SUM(C24:C26)</f>
        <v>0</v>
      </c>
      <c r="D27" s="21">
        <f t="shared" si="8"/>
        <v>0</v>
      </c>
      <c r="E27" s="21">
        <f t="shared" si="8"/>
        <v>0</v>
      </c>
      <c r="F27" s="21">
        <f t="shared" si="8"/>
        <v>0</v>
      </c>
      <c r="G27" s="21">
        <f t="shared" si="8"/>
        <v>0</v>
      </c>
      <c r="H27" s="21">
        <f t="shared" si="8"/>
        <v>0</v>
      </c>
      <c r="I27" s="27">
        <f t="shared" si="8"/>
        <v>0</v>
      </c>
      <c r="J27" s="27">
        <f t="shared" si="8"/>
        <v>0</v>
      </c>
      <c r="K27" s="27">
        <f t="shared" si="8"/>
        <v>0</v>
      </c>
      <c r="L27" s="27">
        <f t="shared" si="8"/>
        <v>0</v>
      </c>
      <c r="M27" s="21">
        <f>SUM(M24:M26)</f>
        <v>421140.91</v>
      </c>
      <c r="N27" s="13"/>
      <c r="O27" s="13"/>
    </row>
    <row r="28" spans="1:15" ht="30" customHeight="1">
      <c r="A28" s="11" t="s">
        <v>13</v>
      </c>
      <c r="B28" s="21">
        <f>B22+B27</f>
        <v>95897909.65000072</v>
      </c>
      <c r="C28" s="21">
        <f aca="true" t="shared" si="9" ref="C28:L28">C22+C27</f>
        <v>252588.7200000002</v>
      </c>
      <c r="D28" s="21">
        <f t="shared" si="9"/>
        <v>2207.0500000000466</v>
      </c>
      <c r="E28" s="21">
        <f t="shared" si="9"/>
        <v>117909.3</v>
      </c>
      <c r="F28" s="21">
        <f t="shared" si="9"/>
        <v>-7336.559999999998</v>
      </c>
      <c r="G28" s="21">
        <f t="shared" si="9"/>
        <v>0.01</v>
      </c>
      <c r="H28" s="21">
        <f t="shared" si="9"/>
        <v>15113.659999999974</v>
      </c>
      <c r="I28" s="27">
        <f t="shared" si="9"/>
        <v>-8000</v>
      </c>
      <c r="J28" s="27">
        <f t="shared" si="9"/>
        <v>-134483.53000000003</v>
      </c>
      <c r="K28" s="27">
        <f t="shared" si="9"/>
        <v>41357.19999999995</v>
      </c>
      <c r="L28" s="27">
        <f t="shared" si="9"/>
        <v>0</v>
      </c>
      <c r="M28" s="21">
        <f>SUM(A28:L28)</f>
        <v>96177265.50000072</v>
      </c>
      <c r="N28" s="13"/>
      <c r="O28" s="13"/>
    </row>
    <row r="29" spans="1:15" ht="30" customHeight="1">
      <c r="A29" s="8" t="s">
        <v>14</v>
      </c>
      <c r="B29" s="21">
        <f>N14</f>
        <v>0</v>
      </c>
      <c r="C29" s="21"/>
      <c r="D29" s="21"/>
      <c r="E29" s="21"/>
      <c r="F29" s="21"/>
      <c r="G29" s="21"/>
      <c r="H29" s="21"/>
      <c r="I29" s="27"/>
      <c r="J29" s="27"/>
      <c r="K29" s="27"/>
      <c r="L29" s="27"/>
      <c r="M29" s="21">
        <f>SUM(A29:L29)</f>
        <v>0</v>
      </c>
      <c r="N29" s="13"/>
      <c r="O29" s="13"/>
    </row>
    <row r="30" spans="1:15" ht="30" customHeight="1">
      <c r="A30" s="8" t="s">
        <v>15</v>
      </c>
      <c r="B30" s="21">
        <f aca="true" t="shared" si="10" ref="B30:L30">B28+B29</f>
        <v>95897909.65000072</v>
      </c>
      <c r="C30" s="21">
        <f t="shared" si="10"/>
        <v>252588.7200000002</v>
      </c>
      <c r="D30" s="21">
        <f t="shared" si="10"/>
        <v>2207.0500000000466</v>
      </c>
      <c r="E30" s="21">
        <f t="shared" si="10"/>
        <v>117909.3</v>
      </c>
      <c r="F30" s="21">
        <f t="shared" si="10"/>
        <v>-7336.559999999998</v>
      </c>
      <c r="G30" s="21">
        <f t="shared" si="10"/>
        <v>0.01</v>
      </c>
      <c r="H30" s="21">
        <f t="shared" si="10"/>
        <v>15113.659999999974</v>
      </c>
      <c r="I30" s="27">
        <f t="shared" si="10"/>
        <v>-8000</v>
      </c>
      <c r="J30" s="27">
        <f t="shared" si="10"/>
        <v>-134483.53000000003</v>
      </c>
      <c r="K30" s="27">
        <f t="shared" si="10"/>
        <v>41357.19999999995</v>
      </c>
      <c r="L30" s="27">
        <f t="shared" si="10"/>
        <v>0</v>
      </c>
      <c r="M30" s="21">
        <f>M28+M29</f>
        <v>96177265.50000072</v>
      </c>
      <c r="N30" s="13"/>
      <c r="O30" s="13"/>
    </row>
    <row r="31" spans="14:15" ht="12">
      <c r="N31" s="13"/>
      <c r="O31" s="13"/>
    </row>
    <row r="32" spans="14:15" ht="12">
      <c r="N32" s="13"/>
      <c r="O32" s="13"/>
    </row>
  </sheetData>
  <sheetProtection/>
  <mergeCells count="2">
    <mergeCell ref="A1:N1"/>
    <mergeCell ref="A2:N2"/>
  </mergeCells>
  <printOptions/>
  <pageMargins left="0.787401575" right="0.787401575" top="0.38" bottom="0.3" header="0" footer="0"/>
  <pageSetup fitToHeight="1" fitToWidth="1" horizontalDpi="600" verticalDpi="600" orientation="landscape" paperSize="8" scale="75" r:id="rId1"/>
  <ignoredErrors>
    <ignoredError sqref="B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Administrador</cp:lastModifiedBy>
  <cp:lastPrinted>2020-08-14T10:08:25Z</cp:lastPrinted>
  <dcterms:created xsi:type="dcterms:W3CDTF">2016-04-21T10:00:52Z</dcterms:created>
  <dcterms:modified xsi:type="dcterms:W3CDTF">2020-11-02T10:53:03Z</dcterms:modified>
  <cp:category/>
  <cp:version/>
  <cp:contentType/>
  <cp:contentStatus/>
</cp:coreProperties>
</file>